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61" i="9" l="1"/>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<sst xmlns="http://schemas.openxmlformats.org/spreadsheetml/2006/main" count="913" uniqueCount="472">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</sst>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s>
  <fills count="41">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61">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theme" Target="theme/theme1.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calcChain" Target="calcChain.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haredStrings" Target="sharedString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styles" Target="styles.xml" Id="rId43" /><Relationship Type="http://schemas.openxmlformats.org/officeDocument/2006/relationships/customXml" Target="/customXML/item2.xml" Id="R5b183919ee2a476d"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Discharges'!$A$4:$A$513</c:f>
              <c:strCache>
                <c:ptCount val="510"/>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strCache>
            </c:strRef>
          </c:cat>
          <c:val>
            <c:numRef>
              <c:f>'Table 4 - Delayed Discharges'!$C$4:$C$513</c:f>
              <c:numCache>
                <c:formatCode>#,##0</c:formatCode>
                <c:ptCount val="510"/>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Workforce'!$B$117:$B$191</c:f>
              <c:numCache>
                <c:formatCode>#,##0</c:formatCode>
                <c:ptCount val="7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Workforce'!$C$117:$C$191</c:f>
              <c:numCache>
                <c:formatCode>#,##0</c:formatCode>
                <c:ptCount val="7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Workforce'!$A$117:$A$191</c:f>
              <c:strCache>
                <c:ptCount val="7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strCache>
            </c:strRef>
          </c:cat>
          <c:val>
            <c:numRef>
              <c:f>'Table 6 - Workforce'!$D$117:$D$191</c:f>
              <c:numCache>
                <c:formatCode>#,##0</c:formatCode>
                <c:ptCount val="7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21-22'!$A$4:$A$17</c:f>
              <c:numCache>
                <c:formatCode>m/d/yyyy</c:formatCode>
                <c:ptCount val="1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numCache>
            </c:numRef>
          </c:cat>
          <c:val>
            <c:numRef>
              <c:f>'Table 9 - School absence 21-22'!$E$4:$E$17</c:f>
              <c:numCache>
                <c:formatCode>0.0%</c:formatCode>
                <c:ptCount val="14"/>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4.7477833399999995E-2</c:v>
                </c:pt>
                <c:pt idx="10">
                  <c:v>4.9043767699999997E-2</c:v>
                </c:pt>
                <c:pt idx="11">
                  <c:v>5.2096836200000003E-2</c:v>
                </c:pt>
                <c:pt idx="12">
                  <c:v>4.2439241700000005E-2</c:v>
                </c:pt>
                <c:pt idx="13">
                  <c:v>5.3430367100000001E-2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21-22'!$A$4:$A$17</c:f>
              <c:numCache>
                <c:formatCode>m/d/yyyy</c:formatCode>
                <c:ptCount val="1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numCache>
            </c:numRef>
          </c:cat>
          <c:val>
            <c:numRef>
              <c:f>'Table 9 - School absence 21-22'!$D$4:$D$17</c:f>
              <c:numCache>
                <c:formatCode>0.0%</c:formatCode>
                <c:ptCount val="14"/>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7.37140503E-2</c:v>
                </c:pt>
                <c:pt idx="10">
                  <c:v>7.8471165199999998E-2</c:v>
                </c:pt>
                <c:pt idx="11">
                  <c:v>9.5456854999999993E-2</c:v>
                </c:pt>
                <c:pt idx="12">
                  <c:v>8.2676103799999998E-2</c:v>
                </c:pt>
                <c:pt idx="13">
                  <c:v>8.1508979600000003E-2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181</xdr:row>
      <xdr:rowOff>85725</xdr:rowOff>
    </xdr:to>
    <xdr:sp macro="" textlink="">
      <xdr:nvSpPr>
        <xdr:cNvPr id="4" name="TextBox 3"/>
        <xdr:cNvSpPr txBox="1"/>
      </xdr:nvSpPr>
      <xdr:spPr>
        <a:xfrm>
          <a:off x="6946900" y="774697"/>
          <a:ext cx="5939367" cy="34248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69"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t="s">
        <v>470</v>
      </c>
      <c r="B191" s="44">
        <v>1619.2857142857142</v>
      </c>
      <c r="C191" s="44">
        <v>84.714285714285708</v>
      </c>
      <c r="D191" s="44">
        <v>1594.4285714285713</v>
      </c>
      <c r="E191" s="9">
        <v>3298.4285714285716</v>
      </c>
    </row>
    <row r="192" spans="1:15" x14ac:dyDescent="0.25">
      <c r="A192" s="106"/>
      <c r="B192" s="498"/>
      <c r="C192" s="498"/>
      <c r="D192" s="498"/>
      <c r="E192" s="9"/>
    </row>
    <row r="193" spans="1:5" x14ac:dyDescent="0.2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1"/>
  <sheetViews>
    <sheetView showGridLines="0" zoomScale="89" zoomScaleNormal="90" workbookViewId="0">
      <pane ySplit="3" topLeftCell="A59"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104</v>
      </c>
      <c r="D80" s="195">
        <v>144</v>
      </c>
    </row>
    <row r="81" spans="1:4" x14ac:dyDescent="0.25">
      <c r="A81" s="205">
        <v>35</v>
      </c>
      <c r="B81" s="2" t="s">
        <v>471</v>
      </c>
      <c r="C81" s="195">
        <v>155</v>
      </c>
      <c r="D81" s="195">
        <v>207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4"/>
  <sheetViews>
    <sheetView showGridLines="0" zoomScale="90" zoomScaleNormal="90" workbookViewId="0">
      <pane xSplit="1" ySplit="2" topLeftCell="B61"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6"/>
  <sheetViews>
    <sheetView showGridLines="0" zoomScale="89" zoomScaleNormal="90" workbookViewId="0">
      <pane ySplit="3" topLeftCell="A42"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48"/>
  <sheetViews>
    <sheetView workbookViewId="0">
      <pane xSplit="1" ySplit="3" topLeftCell="B531"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2" s="365" customFormat="1" x14ac:dyDescent="0.25">
      <c r="A545" s="279">
        <v>44445</v>
      </c>
      <c r="B545" s="120">
        <v>8165</v>
      </c>
    </row>
    <row r="546" spans="1:2" x14ac:dyDescent="0.25">
      <c r="A546" s="279">
        <v>44446</v>
      </c>
      <c r="B546" s="120">
        <v>8181</v>
      </c>
    </row>
    <row r="547" spans="1:2" x14ac:dyDescent="0.25">
      <c r="A547" s="279">
        <v>44447</v>
      </c>
      <c r="B547" s="120">
        <v>8198</v>
      </c>
    </row>
    <row r="548" spans="1:2" x14ac:dyDescent="0.25">
      <c r="A548" s="279">
        <v>44448</v>
      </c>
      <c r="B548" s="120">
        <v>8210</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7"/>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16" t="s">
        <v>454</v>
      </c>
      <c r="B1" s="616"/>
      <c r="C1" s="616"/>
      <c r="D1" s="616"/>
      <c r="E1" s="616"/>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61">
        <v>44440</v>
      </c>
      <c r="B13" s="561">
        <v>34072</v>
      </c>
      <c r="C13" s="369">
        <v>0.87879674890000004</v>
      </c>
      <c r="D13" s="369">
        <v>7.37140503E-2</v>
      </c>
      <c r="E13" s="369">
        <v>4.7477833399999995E-2</v>
      </c>
    </row>
    <row r="14" spans="1:19" x14ac:dyDescent="0.25">
      <c r="A14" s="61">
        <v>44441</v>
      </c>
      <c r="B14" s="561">
        <v>35168</v>
      </c>
      <c r="C14" s="369">
        <v>0.87247298709999999</v>
      </c>
      <c r="D14" s="369">
        <v>7.8471165199999998E-2</v>
      </c>
      <c r="E14" s="369">
        <v>4.9043767699999997E-2</v>
      </c>
    </row>
    <row r="15" spans="1:19" x14ac:dyDescent="0.25">
      <c r="A15" s="61">
        <v>44442</v>
      </c>
      <c r="B15" s="561">
        <v>36553</v>
      </c>
      <c r="C15" s="369">
        <v>0.852439795</v>
      </c>
      <c r="D15" s="369">
        <v>9.5456854999999993E-2</v>
      </c>
      <c r="E15" s="369">
        <v>5.2096836200000003E-2</v>
      </c>
    </row>
    <row r="16" spans="1:19" x14ac:dyDescent="0.25">
      <c r="A16" s="61">
        <v>44445</v>
      </c>
      <c r="B16" s="561">
        <v>30196</v>
      </c>
      <c r="C16" s="369">
        <v>0.8748745617</v>
      </c>
      <c r="D16" s="369">
        <v>8.2676103799999998E-2</v>
      </c>
      <c r="E16" s="369">
        <v>4.2439241700000005E-2</v>
      </c>
    </row>
    <row r="17" spans="1:5" x14ac:dyDescent="0.25">
      <c r="A17" s="61">
        <v>44446</v>
      </c>
      <c r="B17" s="561">
        <v>38361</v>
      </c>
      <c r="C17" s="369">
        <v>0.86505213410000004</v>
      </c>
      <c r="D17" s="369">
        <v>8.1508979600000003E-2</v>
      </c>
      <c r="E17" s="369">
        <v>5.3430367100000001E-2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46"/>
  <sheetViews>
    <sheetView workbookViewId="0">
      <pane xSplit="1" ySplit="3" topLeftCell="B228"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469</v>
      </c>
    </row>
    <row r="244" spans="1:5" x14ac:dyDescent="0.25">
      <c r="A244" s="25">
        <v>44447</v>
      </c>
      <c r="B244" s="95">
        <v>4130841</v>
      </c>
      <c r="C244" s="59">
        <v>3749767</v>
      </c>
    </row>
    <row r="245" spans="1:5" x14ac:dyDescent="0.25">
      <c r="A245" s="25">
        <v>44448</v>
      </c>
      <c r="B245" s="95">
        <v>4133606</v>
      </c>
      <c r="C245" s="59">
        <v>3757337</v>
      </c>
    </row>
    <row r="246" spans="1:5" x14ac:dyDescent="0.25">
      <c r="B246" s="335"/>
      <c r="C246"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3"/>
  <sheetViews>
    <sheetView workbookViewId="0">
      <pane xSplit="1" ySplit="3" topLeftCell="B24"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335"/>
      <c r="E16" s="335"/>
    </row>
    <row r="17" spans="1:5" x14ac:dyDescent="0.25">
      <c r="A17" s="25">
        <v>44333</v>
      </c>
      <c r="B17" s="55">
        <v>5644630</v>
      </c>
      <c r="C17" s="55">
        <v>5142230</v>
      </c>
    </row>
    <row r="18" spans="1:5" x14ac:dyDescent="0.25">
      <c r="A18" s="25">
        <v>44340</v>
      </c>
      <c r="B18" s="55">
        <v>5956040</v>
      </c>
      <c r="C18" s="55">
        <v>5499130</v>
      </c>
    </row>
    <row r="19" spans="1:5" x14ac:dyDescent="0.25">
      <c r="A19" s="25">
        <v>44348</v>
      </c>
      <c r="B19" s="55">
        <v>6371720</v>
      </c>
      <c r="C19" s="55">
        <v>5791490</v>
      </c>
      <c r="E19" s="496" t="s">
        <v>393</v>
      </c>
    </row>
    <row r="20" spans="1:5" x14ac:dyDescent="0.25">
      <c r="A20" s="25">
        <v>44354</v>
      </c>
      <c r="B20" s="55">
        <v>6552070</v>
      </c>
      <c r="C20" s="55">
        <v>6062250</v>
      </c>
    </row>
    <row r="21" spans="1:5" x14ac:dyDescent="0.25">
      <c r="A21" s="25">
        <v>44361</v>
      </c>
      <c r="B21" s="55">
        <v>6858240</v>
      </c>
      <c r="C21" s="55">
        <v>6262640</v>
      </c>
    </row>
    <row r="22" spans="1:5" x14ac:dyDescent="0.25">
      <c r="A22" s="25">
        <v>44368</v>
      </c>
      <c r="B22" s="55">
        <v>6974790</v>
      </c>
      <c r="C22" s="55">
        <v>6445570</v>
      </c>
    </row>
    <row r="23" spans="1:5" x14ac:dyDescent="0.25">
      <c r="A23" s="25">
        <v>44375</v>
      </c>
      <c r="B23" s="55">
        <v>7257460</v>
      </c>
      <c r="C23" s="55">
        <v>6636390</v>
      </c>
    </row>
    <row r="24" spans="1:5" x14ac:dyDescent="0.25">
      <c r="A24" s="25">
        <v>44382</v>
      </c>
      <c r="B24" s="55">
        <v>7437240</v>
      </c>
      <c r="C24" s="55">
        <v>6833570</v>
      </c>
    </row>
    <row r="25" spans="1:5" x14ac:dyDescent="0.25">
      <c r="A25" s="25">
        <v>44389</v>
      </c>
      <c r="B25" s="55">
        <v>7720270</v>
      </c>
      <c r="C25" s="55">
        <v>6953510</v>
      </c>
    </row>
    <row r="26" spans="1:5" x14ac:dyDescent="0.25">
      <c r="A26" s="25">
        <v>44396</v>
      </c>
      <c r="B26" s="55">
        <v>7941400</v>
      </c>
      <c r="C26" s="55">
        <v>7010410</v>
      </c>
    </row>
    <row r="27" spans="1:5" x14ac:dyDescent="0.25">
      <c r="A27" s="25">
        <v>44403</v>
      </c>
      <c r="B27" s="55">
        <v>7952530</v>
      </c>
      <c r="C27" s="55">
        <v>7060640</v>
      </c>
      <c r="E27" s="453" t="s">
        <v>437</v>
      </c>
    </row>
    <row r="28" spans="1:5" x14ac:dyDescent="0.25">
      <c r="A28" s="25">
        <v>44410</v>
      </c>
      <c r="B28" s="55">
        <v>7952530</v>
      </c>
      <c r="C28" s="55">
        <v>7170900</v>
      </c>
    </row>
    <row r="29" spans="1:5" x14ac:dyDescent="0.25">
      <c r="A29" s="25">
        <v>44417</v>
      </c>
      <c r="B29" s="55">
        <v>7952530</v>
      </c>
      <c r="C29" s="55">
        <v>7317690</v>
      </c>
    </row>
    <row r="30" spans="1:5" x14ac:dyDescent="0.25">
      <c r="A30" s="25">
        <v>44424</v>
      </c>
      <c r="B30" s="55">
        <v>7900450</v>
      </c>
      <c r="C30" s="55">
        <v>7464510</v>
      </c>
    </row>
    <row r="31" spans="1:5" x14ac:dyDescent="0.25">
      <c r="A31" s="25">
        <v>44431</v>
      </c>
      <c r="B31" s="55">
        <v>7900290</v>
      </c>
      <c r="C31" s="55">
        <v>7567740</v>
      </c>
    </row>
    <row r="32" spans="1:5" x14ac:dyDescent="0.25">
      <c r="A32" s="25">
        <v>44439</v>
      </c>
      <c r="B32" s="55">
        <v>8050130</v>
      </c>
      <c r="C32" s="55">
        <v>7698730</v>
      </c>
      <c r="E32" s="496" t="s">
        <v>465</v>
      </c>
    </row>
    <row r="33" spans="1:3" x14ac:dyDescent="0.25">
      <c r="A33" s="25">
        <v>44445</v>
      </c>
      <c r="B33" s="55">
        <v>8050130</v>
      </c>
      <c r="C33" s="55">
        <v>7767680</v>
      </c>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17" t="s">
        <v>276</v>
      </c>
      <c r="B15" s="617"/>
      <c r="C15" s="617"/>
      <c r="D15" s="618"/>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17" t="s">
        <v>371</v>
      </c>
      <c r="B27" s="617"/>
      <c r="C27" s="617"/>
      <c r="D27" s="618"/>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19" t="s">
        <v>279</v>
      </c>
      <c r="B48" s="617"/>
      <c r="C48" s="617"/>
      <c r="D48" s="618"/>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17" t="s">
        <v>371</v>
      </c>
      <c r="B60" s="617"/>
      <c r="C60" s="617"/>
      <c r="D60" s="618"/>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24" t="s">
        <v>0</v>
      </c>
      <c r="B3" s="620" t="s">
        <v>4</v>
      </c>
      <c r="C3" s="621"/>
      <c r="D3" s="622"/>
      <c r="E3" s="623" t="s">
        <v>7</v>
      </c>
      <c r="F3" s="623"/>
      <c r="G3" s="623"/>
    </row>
    <row r="4" spans="1:19" x14ac:dyDescent="0.25">
      <c r="A4" s="625"/>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26" t="s">
        <v>164</v>
      </c>
      <c r="F33" s="626"/>
      <c r="G33" s="626"/>
      <c r="H33" s="626"/>
      <c r="I33" s="626"/>
      <c r="J33" s="626"/>
      <c r="K33" s="626"/>
      <c r="L33" s="626"/>
      <c r="M33" s="626"/>
      <c r="N33" s="626"/>
      <c r="O33" s="626"/>
      <c r="P33" s="626"/>
      <c r="Q33" s="626"/>
      <c r="R33" s="626"/>
      <c r="S33" s="626"/>
      <c r="T33" s="626"/>
      <c r="U33" s="626"/>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27" t="s">
        <v>5</v>
      </c>
      <c r="E31" s="627"/>
      <c r="F31" s="627"/>
      <c r="G31" s="627"/>
      <c r="H31" s="627"/>
      <c r="I31" s="627"/>
      <c r="J31" s="627"/>
      <c r="K31" s="627"/>
      <c r="L31" s="627"/>
      <c r="M31" s="627"/>
      <c r="N31" s="627"/>
    </row>
    <row r="32" spans="1:14" x14ac:dyDescent="0.25">
      <c r="A32" s="346">
        <v>43938</v>
      </c>
      <c r="B32" s="283">
        <v>184</v>
      </c>
      <c r="D32" s="627"/>
      <c r="E32" s="627"/>
      <c r="F32" s="627"/>
      <c r="G32" s="627"/>
      <c r="H32" s="627"/>
      <c r="I32" s="627"/>
      <c r="J32" s="627"/>
      <c r="K32" s="627"/>
      <c r="L32" s="627"/>
      <c r="M32" s="627"/>
      <c r="N32" s="627"/>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27" t="s">
        <v>77</v>
      </c>
      <c r="E34" s="627"/>
      <c r="F34" s="627"/>
      <c r="G34" s="627"/>
      <c r="H34" s="627"/>
      <c r="I34" s="627"/>
      <c r="J34" s="627"/>
      <c r="K34" s="627"/>
      <c r="L34" s="627"/>
      <c r="M34" s="627"/>
      <c r="N34" s="627"/>
    </row>
    <row r="35" spans="1:14" x14ac:dyDescent="0.25">
      <c r="A35" s="346">
        <v>43941</v>
      </c>
      <c r="B35" s="283">
        <v>167</v>
      </c>
      <c r="D35" s="627"/>
      <c r="E35" s="627"/>
      <c r="F35" s="627"/>
      <c r="G35" s="627"/>
      <c r="H35" s="627"/>
      <c r="I35" s="627"/>
      <c r="J35" s="627"/>
      <c r="K35" s="627"/>
      <c r="L35" s="627"/>
      <c r="M35" s="627"/>
      <c r="N35" s="627"/>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28" t="s">
        <v>110</v>
      </c>
      <c r="E37" s="628"/>
      <c r="F37" s="628"/>
      <c r="G37" s="628"/>
      <c r="H37" s="628"/>
      <c r="I37" s="628"/>
      <c r="J37" s="628"/>
      <c r="K37" s="628"/>
      <c r="L37" s="628"/>
      <c r="M37" s="628"/>
      <c r="N37" s="628"/>
    </row>
    <row r="38" spans="1:14" x14ac:dyDescent="0.25">
      <c r="A38" s="346">
        <v>43944</v>
      </c>
      <c r="B38" s="283">
        <v>136</v>
      </c>
      <c r="D38" s="628"/>
      <c r="E38" s="628"/>
      <c r="F38" s="628"/>
      <c r="G38" s="628"/>
      <c r="H38" s="628"/>
      <c r="I38" s="628"/>
      <c r="J38" s="628"/>
      <c r="K38" s="628"/>
      <c r="L38" s="628"/>
      <c r="M38" s="628"/>
      <c r="N38" s="628"/>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67"/>
  <sheetViews>
    <sheetView zoomScaleNormal="100" workbookViewId="0">
      <pane xSplit="1" ySplit="3" topLeftCell="B350"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29" t="s">
        <v>111</v>
      </c>
      <c r="C2" s="630"/>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33" t="s">
        <v>117</v>
      </c>
      <c r="F33" s="634">
        <v>2</v>
      </c>
      <c r="G33" s="218"/>
    </row>
    <row r="34" spans="1:7" x14ac:dyDescent="0.25">
      <c r="A34" s="235">
        <v>44040</v>
      </c>
      <c r="B34" s="237" t="s">
        <v>48</v>
      </c>
      <c r="C34" s="238" t="s">
        <v>48</v>
      </c>
      <c r="D34" s="221"/>
      <c r="E34" s="631"/>
      <c r="F34" s="635"/>
      <c r="G34" s="218"/>
    </row>
    <row r="35" spans="1:7" x14ac:dyDescent="0.25">
      <c r="A35" s="235">
        <v>44041</v>
      </c>
      <c r="B35" s="222">
        <v>66</v>
      </c>
      <c r="C35" s="241">
        <v>0.06</v>
      </c>
      <c r="D35" s="242"/>
      <c r="E35" s="631"/>
      <c r="F35" s="635"/>
      <c r="G35" s="218"/>
    </row>
    <row r="36" spans="1:7" x14ac:dyDescent="0.25">
      <c r="A36" s="235">
        <v>44042</v>
      </c>
      <c r="B36" s="237" t="s">
        <v>48</v>
      </c>
      <c r="C36" s="238" t="s">
        <v>48</v>
      </c>
      <c r="D36" s="242"/>
      <c r="E36" s="631"/>
      <c r="F36" s="635"/>
      <c r="G36" s="218"/>
    </row>
    <row r="37" spans="1:7" x14ac:dyDescent="0.25">
      <c r="A37" s="235">
        <v>44043</v>
      </c>
      <c r="B37" s="237" t="s">
        <v>48</v>
      </c>
      <c r="C37" s="238" t="s">
        <v>48</v>
      </c>
      <c r="D37" s="242"/>
      <c r="E37" s="631"/>
      <c r="F37" s="635"/>
      <c r="G37" s="218"/>
    </row>
    <row r="38" spans="1:7" x14ac:dyDescent="0.25">
      <c r="A38" s="235">
        <v>44044</v>
      </c>
      <c r="B38" s="237" t="s">
        <v>48</v>
      </c>
      <c r="C38" s="238" t="s">
        <v>48</v>
      </c>
      <c r="D38" s="242"/>
      <c r="E38" s="631"/>
      <c r="F38" s="635"/>
      <c r="G38" s="218"/>
    </row>
    <row r="39" spans="1:7" x14ac:dyDescent="0.25">
      <c r="A39" s="235">
        <v>44045</v>
      </c>
      <c r="B39" s="237" t="s">
        <v>48</v>
      </c>
      <c r="C39" s="238" t="s">
        <v>48</v>
      </c>
      <c r="D39" s="242"/>
      <c r="E39" s="632"/>
      <c r="F39" s="636"/>
      <c r="G39" s="218"/>
    </row>
    <row r="40" spans="1:7" x14ac:dyDescent="0.25">
      <c r="A40" s="235">
        <v>44046</v>
      </c>
      <c r="B40" s="237" t="s">
        <v>48</v>
      </c>
      <c r="C40" s="238" t="s">
        <v>48</v>
      </c>
      <c r="D40" s="242"/>
      <c r="E40" s="631" t="s">
        <v>116</v>
      </c>
      <c r="F40" s="637">
        <v>0</v>
      </c>
      <c r="G40" s="218"/>
    </row>
    <row r="41" spans="1:7" x14ac:dyDescent="0.25">
      <c r="A41" s="235">
        <v>44047</v>
      </c>
      <c r="B41" s="237" t="s">
        <v>48</v>
      </c>
      <c r="C41" s="238" t="s">
        <v>48</v>
      </c>
      <c r="D41" s="242"/>
      <c r="E41" s="631"/>
      <c r="F41" s="638"/>
      <c r="G41" s="218"/>
    </row>
    <row r="42" spans="1:7" x14ac:dyDescent="0.25">
      <c r="A42" s="235">
        <v>44048</v>
      </c>
      <c r="B42" s="222">
        <v>60</v>
      </c>
      <c r="C42" s="241">
        <v>0.06</v>
      </c>
      <c r="D42" s="242"/>
      <c r="E42" s="631"/>
      <c r="F42" s="638"/>
      <c r="G42" s="218"/>
    </row>
    <row r="43" spans="1:7" x14ac:dyDescent="0.25">
      <c r="A43" s="235">
        <v>44049</v>
      </c>
      <c r="B43" s="237" t="s">
        <v>48</v>
      </c>
      <c r="C43" s="238" t="s">
        <v>48</v>
      </c>
      <c r="E43" s="631"/>
      <c r="F43" s="638"/>
    </row>
    <row r="44" spans="1:7" x14ac:dyDescent="0.25">
      <c r="A44" s="235">
        <v>44050</v>
      </c>
      <c r="B44" s="237" t="s">
        <v>48</v>
      </c>
      <c r="C44" s="238" t="s">
        <v>48</v>
      </c>
      <c r="E44" s="631"/>
      <c r="F44" s="638"/>
    </row>
    <row r="45" spans="1:7" x14ac:dyDescent="0.25">
      <c r="A45" s="235">
        <v>44051</v>
      </c>
      <c r="B45" s="237" t="s">
        <v>48</v>
      </c>
      <c r="C45" s="238" t="s">
        <v>48</v>
      </c>
      <c r="E45" s="631"/>
      <c r="F45" s="638"/>
    </row>
    <row r="46" spans="1:7" x14ac:dyDescent="0.25">
      <c r="A46" s="235">
        <v>44052</v>
      </c>
      <c r="B46" s="237" t="s">
        <v>48</v>
      </c>
      <c r="C46" s="238" t="s">
        <v>48</v>
      </c>
      <c r="E46" s="632"/>
      <c r="F46" s="639"/>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40" t="s">
        <v>76</v>
      </c>
      <c r="G4" s="641"/>
      <c r="H4" s="641"/>
      <c r="I4" s="642"/>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43" t="s">
        <v>112</v>
      </c>
      <c r="G84" s="644"/>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45" t="s">
        <v>112</v>
      </c>
      <c r="C109" s="646"/>
      <c r="D109" s="647"/>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48" t="s">
        <v>453</v>
      </c>
      <c r="B1" s="648"/>
      <c r="C1" s="648"/>
      <c r="D1" s="648"/>
      <c r="E1" s="649"/>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50" t="s">
        <v>0</v>
      </c>
      <c r="B3" s="652" t="s">
        <v>291</v>
      </c>
      <c r="C3" s="653"/>
      <c r="D3" s="653"/>
      <c r="E3" s="653"/>
      <c r="F3" s="654"/>
      <c r="G3" s="655" t="s">
        <v>292</v>
      </c>
      <c r="H3" s="656"/>
      <c r="I3" s="656"/>
      <c r="J3" s="656"/>
      <c r="K3" s="657"/>
      <c r="L3" s="658" t="s">
        <v>293</v>
      </c>
      <c r="M3" s="659"/>
      <c r="N3" s="660"/>
      <c r="O3" s="658" t="s">
        <v>294</v>
      </c>
      <c r="P3" s="659"/>
      <c r="Q3" s="660"/>
      <c r="R3" s="658" t="s">
        <v>295</v>
      </c>
      <c r="S3" s="659"/>
      <c r="T3" s="660"/>
      <c r="U3" s="658" t="s">
        <v>296</v>
      </c>
      <c r="V3" s="659"/>
      <c r="W3" s="660"/>
      <c r="X3" s="658" t="s">
        <v>297</v>
      </c>
      <c r="Y3" s="659"/>
      <c r="Z3" s="660"/>
      <c r="AA3" s="467"/>
      <c r="AB3" s="652" t="s">
        <v>290</v>
      </c>
      <c r="AC3" s="653"/>
      <c r="AD3" s="653"/>
      <c r="AE3" s="653"/>
      <c r="AF3" s="654"/>
      <c r="AG3" s="467"/>
      <c r="AH3" s="467"/>
    </row>
    <row r="4" spans="1:36" ht="78.75" customHeight="1" x14ac:dyDescent="0.25">
      <c r="A4" s="651"/>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50" t="s">
        <v>0</v>
      </c>
      <c r="B3" s="658" t="s">
        <v>259</v>
      </c>
      <c r="C3" s="659"/>
      <c r="D3" s="660"/>
      <c r="E3" s="658" t="s">
        <v>260</v>
      </c>
      <c r="F3" s="659"/>
      <c r="G3" s="660"/>
      <c r="H3" s="658" t="s">
        <v>261</v>
      </c>
      <c r="I3" s="659"/>
      <c r="J3" s="660"/>
      <c r="K3" s="658" t="s">
        <v>262</v>
      </c>
      <c r="L3" s="659"/>
      <c r="M3" s="660"/>
    </row>
    <row r="4" spans="1:15" s="463" customFormat="1" ht="78.75" customHeight="1" x14ac:dyDescent="0.25">
      <c r="A4" s="650"/>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13"/>
  <sheetViews>
    <sheetView showGridLines="0" zoomScaleNormal="100" workbookViewId="0">
      <pane xSplit="2" ySplit="3" topLeftCell="C493"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44447</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61"/>
  <sheetViews>
    <sheetView showGridLines="0" zoomScale="85" zoomScaleNormal="85" workbookViewId="0">
      <pane xSplit="1" ySplit="4" topLeftCell="B544"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592" t="s">
        <v>109</v>
      </c>
      <c r="L1" s="593"/>
      <c r="M1" s="593"/>
      <c r="N1" s="593"/>
      <c r="O1" s="593"/>
      <c r="P1" s="593"/>
      <c r="W1" s="539" t="s">
        <v>29</v>
      </c>
    </row>
    <row r="2" spans="1:27" x14ac:dyDescent="0.2">
      <c r="A2" s="2"/>
      <c r="I2" s="605" t="s">
        <v>179</v>
      </c>
      <c r="J2" s="606"/>
      <c r="Q2" s="363"/>
      <c r="R2" s="363"/>
    </row>
    <row r="3" spans="1:27" ht="48.75" customHeight="1" x14ac:dyDescent="0.2">
      <c r="A3" s="599" t="s">
        <v>30</v>
      </c>
      <c r="B3" s="601" t="s">
        <v>177</v>
      </c>
      <c r="C3" s="602"/>
      <c r="D3" s="602"/>
      <c r="E3" s="99" t="s">
        <v>176</v>
      </c>
      <c r="F3" s="596" t="s">
        <v>191</v>
      </c>
      <c r="G3" s="603" t="s">
        <v>178</v>
      </c>
      <c r="H3" s="603"/>
      <c r="I3" s="605"/>
      <c r="J3" s="606"/>
      <c r="K3" s="594" t="s">
        <v>180</v>
      </c>
      <c r="L3" s="597" t="s">
        <v>192</v>
      </c>
      <c r="M3" s="598" t="s">
        <v>193</v>
      </c>
      <c r="N3" s="604" t="s">
        <v>181</v>
      </c>
      <c r="O3" s="594" t="s">
        <v>175</v>
      </c>
      <c r="P3" s="595" t="s">
        <v>183</v>
      </c>
      <c r="Q3" s="598" t="s">
        <v>194</v>
      </c>
      <c r="R3" s="598" t="s">
        <v>195</v>
      </c>
      <c r="S3" s="604" t="s">
        <v>174</v>
      </c>
    </row>
    <row r="4" spans="1:27" ht="30.6" customHeight="1" x14ac:dyDescent="0.2">
      <c r="A4" s="600"/>
      <c r="B4" s="23" t="s">
        <v>18</v>
      </c>
      <c r="C4" s="24" t="s">
        <v>17</v>
      </c>
      <c r="D4" s="28" t="s">
        <v>3</v>
      </c>
      <c r="E4" s="94" t="s">
        <v>63</v>
      </c>
      <c r="F4" s="596"/>
      <c r="G4" s="93" t="s">
        <v>63</v>
      </c>
      <c r="H4" s="93" t="s">
        <v>64</v>
      </c>
      <c r="I4" s="77" t="s">
        <v>63</v>
      </c>
      <c r="J4" s="139" t="s">
        <v>64</v>
      </c>
      <c r="K4" s="594"/>
      <c r="L4" s="597"/>
      <c r="M4" s="598"/>
      <c r="N4" s="604"/>
      <c r="O4" s="594"/>
      <c r="P4" s="595"/>
      <c r="Q4" s="598"/>
      <c r="R4" s="598"/>
      <c r="S4" s="604"/>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07" t="s">
        <v>431</v>
      </c>
      <c r="AB138" s="607"/>
      <c r="AC138" s="607"/>
      <c r="AD138" s="607"/>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07"/>
      <c r="AB139" s="607"/>
      <c r="AC139" s="607"/>
      <c r="AD139" s="607"/>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07"/>
      <c r="AB140" s="607"/>
      <c r="AC140" s="607"/>
      <c r="AD140" s="607"/>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19"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 si="1851">D561-D554</f>
        <v>123457</v>
      </c>
      <c r="O561" s="86">
        <f t="shared" ref="O561" si="1852">SUM(E555:E561)</f>
        <v>44634</v>
      </c>
      <c r="P561" s="140">
        <f t="shared" ref="P561" si="1853">SUM(K555:K561)</f>
        <v>380766</v>
      </c>
      <c r="Q561" s="140">
        <f t="shared" ref="Q561" si="1854">SUM(L555:L561)</f>
        <v>47594</v>
      </c>
      <c r="R561" s="364">
        <f t="shared" ref="R561" si="1855">Q561/P561</f>
        <v>0.12499540400140768</v>
      </c>
      <c r="S561" s="72">
        <f t="shared" ref="S561" si="1856">P561/5466</f>
        <v>69.660812294182222</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2021-09-09T11:33:14Z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vA50815588</value>
    </field>
    <field name="Objective-Version">
      <value order="0">152.710</value>
    </field>
    <field name="Objective-VersionNumber">
      <value order="0">1925</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2021-09-09T11:33:13Z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2021-09-09T11:33:14Z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vA50815588</vt:lpwstr>
  </property>
  <property fmtid="{D5CDD505-2E9C-101B-9397-08002B2CF9AE}" pid="16" name="Objective-Version">
    <vt:lpwstr>152.710</vt:lpwstr>
  </property>
  <property fmtid="{D5CDD505-2E9C-101B-9397-08002B2CF9AE}" pid="17" name="Objective-VersionNumber">
    <vt:r8>1925</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