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4" i="9" l="1"/>
  <c r="M454" i="9"/>
  <c r="N454" i="9"/>
  <c r="O454" i="9"/>
  <c r="P454" i="9"/>
  <c r="S454" i="9" s="1"/>
  <c r="Q454" i="9"/>
  <c r="R454" i="9" s="1"/>
  <c r="F453" i="9" l="1"/>
  <c r="M453" i="9"/>
  <c r="N453" i="9"/>
  <c r="O453" i="9"/>
  <c r="P453" i="9"/>
  <c r="S453" i="9" s="1"/>
  <c r="Q453" i="9"/>
  <c r="R453" i="9" l="1"/>
  <c r="M452" i="9"/>
  <c r="N452" i="9"/>
  <c r="O452" i="9"/>
  <c r="P452" i="9"/>
  <c r="Q452" i="9"/>
  <c r="R452" i="9" s="1"/>
  <c r="S452" i="9"/>
  <c r="F452" i="9"/>
  <c r="M451" i="9"/>
  <c r="N451" i="9"/>
  <c r="O451" i="9"/>
  <c r="P451" i="9"/>
  <c r="S451" i="9" s="1"/>
  <c r="Q451" i="9"/>
  <c r="R451" i="9" s="1"/>
  <c r="F451" i="9"/>
  <c r="N450" i="9" l="1"/>
  <c r="O450" i="9"/>
  <c r="P450" i="9"/>
  <c r="S450" i="9" s="1"/>
  <c r="Q450" i="9"/>
  <c r="M450" i="9"/>
  <c r="F450" i="9"/>
  <c r="R450" i="9" l="1"/>
  <c r="F449" i="9"/>
  <c r="M449" i="9"/>
  <c r="N449" i="9"/>
  <c r="O449" i="9"/>
  <c r="P449" i="9"/>
  <c r="S449" i="9" s="1"/>
  <c r="Q449" i="9"/>
  <c r="R449" i="9" l="1"/>
  <c r="F448" i="9"/>
  <c r="M448" i="9"/>
  <c r="N448" i="9"/>
  <c r="O448" i="9"/>
  <c r="P448" i="9"/>
  <c r="S448" i="9" s="1"/>
  <c r="Q448" i="9"/>
  <c r="R448" i="9" l="1"/>
  <c r="M447" i="9"/>
  <c r="N447" i="9"/>
  <c r="O447" i="9"/>
  <c r="P447" i="9"/>
  <c r="S447" i="9" s="1"/>
  <c r="Q447" i="9"/>
  <c r="R447" i="9" s="1"/>
  <c r="F447" i="9"/>
  <c r="N446" i="9" l="1"/>
  <c r="O446" i="9"/>
  <c r="P446" i="9"/>
  <c r="S446" i="9" s="1"/>
  <c r="Q446" i="9"/>
  <c r="R446" i="9" s="1"/>
  <c r="M446" i="9"/>
  <c r="F446" i="9"/>
  <c r="N445" i="9" l="1"/>
  <c r="O445" i="9"/>
  <c r="P445" i="9"/>
  <c r="S445" i="9" s="1"/>
  <c r="Q445" i="9"/>
  <c r="M445" i="9"/>
  <c r="F445" i="9"/>
  <c r="N444" i="9"/>
  <c r="O444" i="9"/>
  <c r="P444" i="9"/>
  <c r="S444" i="9" s="1"/>
  <c r="Q444" i="9"/>
  <c r="R444" i="9" s="1"/>
  <c r="M444" i="9"/>
  <c r="F444" i="9"/>
  <c r="R445" i="9" l="1"/>
  <c r="N443" i="9"/>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<sst xmlns="http://schemas.openxmlformats.org/spreadsheetml/2006/main" count="826" uniqueCount="402">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</sst>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c5cd9e6280aa4e8a"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20-21'!$A$4:$A$144</c:f>
              <c:strCache>
                <c:ptCount val="14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strCache>
            </c:strRef>
          </c:cat>
          <c:val>
            <c:numRef>
              <c:f>'Table 9a - School absence 20-21'!$E$4:$E$144</c:f>
              <c:numCache>
                <c:formatCode>0.0%</c:formatCode>
                <c:ptCount val="141"/>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1.2576252600000001E-2</c:v>
                </c:pt>
                <c:pt idx="137">
                  <c:v>1.3661363400000001E-2</c:v>
                </c:pt>
                <c:pt idx="138">
                  <c:v>1.441481E-2</c:v>
                </c:pt>
                <c:pt idx="139">
                  <c:v>1.5791899500000001E-2</c:v>
                </c:pt>
                <c:pt idx="140">
                  <c:v>1.7748719399999998E-2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20-21'!$A$4:$A$144</c:f>
              <c:strCache>
                <c:ptCount val="14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strCache>
            </c:strRef>
          </c:cat>
          <c:val>
            <c:numRef>
              <c:f>'Table 9a - School absence 20-21'!$D$4:$D$144</c:f>
              <c:numCache>
                <c:formatCode>0.0%</c:formatCode>
                <c:ptCount val="141"/>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8.0179619100000002E-2</c:v>
                </c:pt>
                <c:pt idx="137">
                  <c:v>7.3983154600000003E-2</c:v>
                </c:pt>
                <c:pt idx="138">
                  <c:v>7.2277744399999996E-2</c:v>
                </c:pt>
                <c:pt idx="139">
                  <c:v>7.5596127299999996E-2</c:v>
                </c:pt>
                <c:pt idx="140">
                  <c:v>9.9924616800000005E-2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Discharges'!$A$4:$A$401</c:f>
              <c:strCache>
                <c:ptCount val="39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strCache>
            </c:strRef>
          </c:cat>
          <c:val>
            <c:numRef>
              <c:f>'Table 4 - Delayed Discharges'!$C$4:$C$401</c:f>
              <c:numCache>
                <c:formatCode>_(* #,##0_);_(* \(#,##0\);_(* "-"??_);_(@_)</c:formatCode>
                <c:ptCount val="39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Workforce'!$B$117:$B$175</c:f>
              <c:numCache>
                <c:formatCode>#,##0</c:formatCode>
                <c:ptCount val="5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Workforce'!$C$117:$C$175</c:f>
              <c:numCache>
                <c:formatCode>#,##0</c:formatCode>
                <c:ptCount val="5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Workforce'!$D$117:$D$175</c:f>
              <c:numCache>
                <c:formatCode>#,##0</c:formatCode>
                <c:ptCount val="5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B1" sqref="B1"/>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5"/>
  <sheetViews>
    <sheetView showGridLines="0" zoomScale="90" zoomScaleNormal="90" workbookViewId="0">
      <pane xSplit="1" ySplit="2" topLeftCell="B148"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42">
        <v>635.42857142857144</v>
      </c>
      <c r="C174" s="542">
        <v>11.428571428571429</v>
      </c>
      <c r="D174" s="542">
        <v>480.28571428571428</v>
      </c>
      <c r="E174" s="44">
        <v>1127.1428571428571</v>
      </c>
    </row>
    <row r="175" spans="1:7" x14ac:dyDescent="0.25">
      <c r="A175" s="113" t="s">
        <v>398</v>
      </c>
      <c r="B175" s="542">
        <v>622.57142857142856</v>
      </c>
      <c r="C175" s="542">
        <v>10.428571428571429</v>
      </c>
      <c r="D175" s="542">
        <v>494.42857142857144</v>
      </c>
      <c r="E175" s="44">
        <v>1127.4285714285716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5"/>
  <sheetViews>
    <sheetView showGridLines="0" zoomScale="89" zoomScaleNormal="90" workbookViewId="0">
      <pane ySplit="3" topLeftCell="A52"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row>
    <row r="65" spans="1:3" x14ac:dyDescent="0.25">
      <c r="A65" s="217">
        <v>19</v>
      </c>
      <c r="B65" s="222" t="s">
        <v>399</v>
      </c>
      <c r="C65"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8"/>
  <sheetViews>
    <sheetView showGridLines="0" zoomScale="90" zoomScaleNormal="90" workbookViewId="0">
      <pane xSplit="1" ySplit="2" topLeftCell="B48"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1"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0"/>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41"/>
  <sheetViews>
    <sheetView workbookViewId="0">
      <pane xSplit="1" ySplit="3" topLeftCell="B423"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0"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4" t="s">
        <v>345</v>
      </c>
      <c r="B1" s="584"/>
      <c r="C1" s="584"/>
      <c r="D1" s="584"/>
      <c r="E1" s="584"/>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2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25">
      <c r="A130" s="543">
        <v>44319</v>
      </c>
      <c r="B130" s="532">
        <v>21</v>
      </c>
      <c r="C130" s="494">
        <v>0.93794800150000002</v>
      </c>
      <c r="D130" s="494">
        <v>6.0837079299999999E-2</v>
      </c>
      <c r="E130" s="494">
        <v>1.2149190999999999E-3</v>
      </c>
      <c r="F130" s="540" t="s">
        <v>387</v>
      </c>
      <c r="O130" s="294">
        <v>44319</v>
      </c>
      <c r="P130">
        <v>20</v>
      </c>
      <c r="Q130" s="496">
        <v>0.91792226779999997</v>
      </c>
      <c r="R130" s="496">
        <v>8.0534459700000005E-2</v>
      </c>
      <c r="S130" s="496">
        <v>1.5432726E-3</v>
      </c>
    </row>
    <row r="131" spans="1:19" x14ac:dyDescent="0.25">
      <c r="A131" s="543">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25">
      <c r="A132" s="543">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25">
      <c r="A133" s="543">
        <v>44322</v>
      </c>
      <c r="B133" s="532">
        <v>2775</v>
      </c>
      <c r="C133" s="494">
        <v>0.92873731059999998</v>
      </c>
      <c r="D133" s="494">
        <v>6.1691741299999998E-2</v>
      </c>
      <c r="E133" s="494">
        <v>9.5301710000000005E-3</v>
      </c>
      <c r="F133" s="541" t="s">
        <v>391</v>
      </c>
      <c r="O133" s="294">
        <v>44322</v>
      </c>
      <c r="P133" s="8">
        <v>1992</v>
      </c>
      <c r="Q133" s="496">
        <v>0.93070739150000004</v>
      </c>
      <c r="R133" s="496">
        <v>6.1721495199999997E-2</v>
      </c>
      <c r="S133" s="496">
        <v>7.5305019999999997E-3</v>
      </c>
    </row>
    <row r="134" spans="1:19" x14ac:dyDescent="0.25">
      <c r="A134" s="543">
        <v>44323</v>
      </c>
      <c r="B134" s="549">
        <v>5297</v>
      </c>
      <c r="C134" s="550">
        <v>0.89313715189999998</v>
      </c>
      <c r="D134" s="550">
        <v>9.9253736400000001E-2</v>
      </c>
      <c r="E134" s="550">
        <v>7.5964113999999992E-3</v>
      </c>
      <c r="O134" s="294">
        <v>44323</v>
      </c>
      <c r="P134" s="8">
        <v>5085</v>
      </c>
      <c r="Q134" s="496">
        <v>0.89323547309999995</v>
      </c>
      <c r="R134" s="496">
        <v>9.9458021899999999E-2</v>
      </c>
      <c r="S134" s="496">
        <v>7.2938083999999999E-3</v>
      </c>
    </row>
    <row r="135" spans="1:19" x14ac:dyDescent="0.25">
      <c r="A135" s="543">
        <v>44326</v>
      </c>
      <c r="B135" s="549">
        <v>5529</v>
      </c>
      <c r="C135" s="550">
        <v>0.92003509799999994</v>
      </c>
      <c r="D135" s="550">
        <v>7.2294424999999995E-2</v>
      </c>
      <c r="E135" s="550">
        <v>7.6466644999999998E-3</v>
      </c>
      <c r="O135" s="294">
        <v>44326</v>
      </c>
      <c r="P135" s="8">
        <v>5028</v>
      </c>
      <c r="Q135" s="496">
        <v>0.92133295540000004</v>
      </c>
      <c r="R135" s="496">
        <v>7.1702327100000005E-2</v>
      </c>
      <c r="S135" s="496">
        <v>6.9409126999999994E-3</v>
      </c>
    </row>
    <row r="136" spans="1:19" x14ac:dyDescent="0.25">
      <c r="A136" s="543">
        <v>44327</v>
      </c>
      <c r="B136" s="532">
        <v>6175</v>
      </c>
      <c r="C136" s="494">
        <v>0.92237294390000002</v>
      </c>
      <c r="D136" s="494">
        <v>6.9012943100000002E-2</v>
      </c>
      <c r="E136" s="494">
        <v>8.5896432000000002E-3</v>
      </c>
      <c r="O136" s="294">
        <v>44327</v>
      </c>
      <c r="P136" s="8">
        <v>6031</v>
      </c>
      <c r="Q136" s="496">
        <v>0.92314611079999997</v>
      </c>
      <c r="R136" s="496">
        <v>6.8425778999999992E-2</v>
      </c>
      <c r="S136" s="496">
        <v>8.4036456000000006E-3</v>
      </c>
    </row>
    <row r="137" spans="1:19" x14ac:dyDescent="0.25">
      <c r="A137" s="543">
        <v>44328</v>
      </c>
      <c r="B137" s="532">
        <v>6850</v>
      </c>
      <c r="C137" s="494">
        <v>0.91703210820000003</v>
      </c>
      <c r="D137" s="494">
        <v>7.3318218800000001E-2</v>
      </c>
      <c r="E137" s="494">
        <v>9.6223142999999987E-3</v>
      </c>
      <c r="O137" s="294">
        <v>44328</v>
      </c>
      <c r="P137" s="8">
        <v>6436</v>
      </c>
      <c r="Q137" s="496">
        <v>0.91857689870000003</v>
      </c>
      <c r="R137" s="496">
        <v>7.2356336699999996E-2</v>
      </c>
      <c r="S137" s="496">
        <v>9.0415730999999985E-3</v>
      </c>
    </row>
    <row r="138" spans="1:19" x14ac:dyDescent="0.25">
      <c r="A138" s="543">
        <v>44329</v>
      </c>
      <c r="B138" s="532">
        <v>6970</v>
      </c>
      <c r="C138" s="494">
        <v>0.89849371070000006</v>
      </c>
      <c r="D138" s="494">
        <v>9.1387936500000003E-2</v>
      </c>
      <c r="E138" s="494">
        <v>1.0095351499999999E-2</v>
      </c>
      <c r="O138" s="294">
        <v>44329</v>
      </c>
      <c r="P138" s="8">
        <v>6628</v>
      </c>
      <c r="Q138" s="496">
        <v>0.89950304719999996</v>
      </c>
      <c r="R138" s="496">
        <v>9.0847650599999996E-2</v>
      </c>
      <c r="S138" s="496">
        <v>9.6285526000000014E-3</v>
      </c>
    </row>
    <row r="139" spans="1:19" x14ac:dyDescent="0.25">
      <c r="A139" s="543">
        <v>44330</v>
      </c>
      <c r="B139" s="532">
        <v>7517</v>
      </c>
      <c r="C139" s="494">
        <v>0.89213703820000001</v>
      </c>
      <c r="D139" s="494">
        <v>9.6287025900000003E-2</v>
      </c>
      <c r="E139" s="494">
        <v>1.1560776500000002E-2</v>
      </c>
      <c r="O139" s="294">
        <v>44330</v>
      </c>
      <c r="P139" s="8">
        <v>7338</v>
      </c>
      <c r="Q139" s="496">
        <v>0.89254008620000003</v>
      </c>
      <c r="R139" s="496">
        <v>9.6210430200000002E-2</v>
      </c>
      <c r="S139" s="496">
        <v>1.12360212E-2</v>
      </c>
    </row>
    <row r="140" spans="1:19" x14ac:dyDescent="0.25">
      <c r="A140" s="62">
        <v>44333</v>
      </c>
      <c r="B140" s="8">
        <v>9124</v>
      </c>
      <c r="C140" s="496">
        <v>0.90722446200000006</v>
      </c>
      <c r="D140" s="496">
        <v>8.0179619100000002E-2</v>
      </c>
      <c r="E140" s="496">
        <v>1.2576252600000001E-2</v>
      </c>
      <c r="Q140" s="496"/>
      <c r="R140" s="496"/>
      <c r="S140" s="496"/>
    </row>
    <row r="141" spans="1:19" x14ac:dyDescent="0.25">
      <c r="A141" s="62">
        <v>44334</v>
      </c>
      <c r="B141" s="8">
        <v>9875</v>
      </c>
      <c r="C141" s="496">
        <v>0.91233532509999993</v>
      </c>
      <c r="D141" s="496">
        <v>7.3983154600000003E-2</v>
      </c>
      <c r="E141" s="496">
        <v>1.3661363400000001E-2</v>
      </c>
      <c r="Q141" s="496"/>
      <c r="R141" s="496"/>
      <c r="S141" s="496"/>
    </row>
    <row r="142" spans="1:19" x14ac:dyDescent="0.25">
      <c r="A142" s="62">
        <v>44335</v>
      </c>
      <c r="B142" s="8">
        <v>10321</v>
      </c>
      <c r="C142" s="496">
        <v>0.9132865724</v>
      </c>
      <c r="D142" s="496">
        <v>7.2277744399999996E-2</v>
      </c>
      <c r="E142" s="496">
        <v>1.441481E-2</v>
      </c>
      <c r="Q142" s="496"/>
      <c r="R142" s="496"/>
      <c r="S142" s="496"/>
    </row>
    <row r="143" spans="1:19" x14ac:dyDescent="0.25">
      <c r="A143" s="62">
        <v>44336</v>
      </c>
      <c r="B143" s="8">
        <v>11400</v>
      </c>
      <c r="C143" s="496">
        <v>0.90859249850000001</v>
      </c>
      <c r="D143" s="496">
        <v>7.5596127299999996E-2</v>
      </c>
      <c r="E143" s="496">
        <v>1.5791899500000001E-2</v>
      </c>
      <c r="Q143" s="496"/>
      <c r="R143" s="496"/>
      <c r="S143" s="496"/>
    </row>
    <row r="144" spans="1:19" x14ac:dyDescent="0.25">
      <c r="A144" s="62">
        <v>44337</v>
      </c>
      <c r="B144" s="8">
        <v>12134</v>
      </c>
      <c r="C144" s="496">
        <v>0.88231434630000005</v>
      </c>
      <c r="D144" s="496">
        <v>9.9924616800000005E-2</v>
      </c>
      <c r="E144" s="496">
        <v>1.7748719399999998E-2</v>
      </c>
      <c r="Q144" s="496"/>
      <c r="R144" s="496"/>
      <c r="S144" s="496"/>
    </row>
    <row r="145" spans="3:19" x14ac:dyDescent="0.25">
      <c r="C145" s="496"/>
      <c r="D145" s="496"/>
      <c r="E145" s="496"/>
      <c r="Q145" s="496"/>
      <c r="R145" s="496"/>
      <c r="S145" s="496"/>
    </row>
    <row r="146" spans="3:19" x14ac:dyDescent="0.25">
      <c r="C146" s="496"/>
      <c r="D146" s="496"/>
      <c r="E146" s="496"/>
      <c r="Q146" s="496"/>
      <c r="R146" s="496"/>
      <c r="S146" s="496"/>
    </row>
    <row r="147" spans="3:19" x14ac:dyDescent="0.25">
      <c r="C147" s="496"/>
      <c r="D147" s="496"/>
      <c r="E147" s="496"/>
      <c r="Q147" s="496"/>
      <c r="R147" s="496"/>
      <c r="S147" s="496"/>
    </row>
    <row r="148" spans="3:19" x14ac:dyDescent="0.25">
      <c r="C148" s="496"/>
      <c r="D148" s="496"/>
      <c r="E148" s="496"/>
      <c r="Q148" s="496"/>
      <c r="R148" s="496"/>
      <c r="S148" s="496"/>
    </row>
    <row r="149" spans="3:19" x14ac:dyDescent="0.25">
      <c r="C149" s="496"/>
      <c r="D149" s="496"/>
      <c r="E149" s="496"/>
      <c r="Q149" s="496"/>
      <c r="R149" s="496"/>
      <c r="S149" s="496"/>
    </row>
    <row r="150" spans="3:19" x14ac:dyDescent="0.25">
      <c r="C150" s="496"/>
      <c r="D150" s="496"/>
      <c r="E150" s="496"/>
    </row>
    <row r="151" spans="3:19" x14ac:dyDescent="0.25">
      <c r="C151" s="496"/>
      <c r="D151" s="496"/>
      <c r="E151" s="496"/>
    </row>
    <row r="152" spans="3:19" x14ac:dyDescent="0.25">
      <c r="C152" s="496"/>
      <c r="D152" s="496"/>
      <c r="E152" s="496"/>
    </row>
    <row r="153" spans="3:19" x14ac:dyDescent="0.25">
      <c r="C153" s="496"/>
      <c r="D153" s="496"/>
      <c r="E153" s="496"/>
    </row>
    <row r="154" spans="3:19" x14ac:dyDescent="0.25">
      <c r="C154" s="496"/>
      <c r="D154" s="496"/>
      <c r="E154" s="496"/>
    </row>
    <row r="155" spans="3:19" x14ac:dyDescent="0.25">
      <c r="C155" s="496"/>
      <c r="D155" s="496"/>
      <c r="E155"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0"/>
  <sheetViews>
    <sheetView workbookViewId="0">
      <pane xSplit="1" ySplit="3" topLeftCell="B12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6"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40" spans="1:3" x14ac:dyDescent="0.25">
      <c r="B140" s="350"/>
      <c r="C140"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8"/>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8"/>
      <c r="E3" s="538"/>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9" t="s">
        <v>385</v>
      </c>
    </row>
    <row r="16" spans="1:17" x14ac:dyDescent="0.25">
      <c r="A16" s="25">
        <v>44326</v>
      </c>
      <c r="B16" s="56">
        <v>5333050</v>
      </c>
      <c r="C16" s="56">
        <v>4837850</v>
      </c>
      <c r="D16" s="350"/>
      <c r="E16" s="350"/>
    </row>
    <row r="17" spans="1:3" x14ac:dyDescent="0.25">
      <c r="A17" s="25">
        <v>44333</v>
      </c>
      <c r="B17" s="56">
        <v>5644630</v>
      </c>
      <c r="C17" s="56">
        <v>5142230</v>
      </c>
    </row>
    <row r="18" spans="1:3" x14ac:dyDescent="0.25">
      <c r="A18" s="25">
        <v>44340</v>
      </c>
      <c r="B18" s="56">
        <v>5956040</v>
      </c>
      <c r="C18" s="56">
        <v>5499130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85" t="s">
        <v>286</v>
      </c>
      <c r="B15" s="585"/>
      <c r="C15" s="585"/>
      <c r="D15" s="586"/>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85" t="s">
        <v>384</v>
      </c>
      <c r="B27" s="585"/>
      <c r="C27" s="585"/>
      <c r="D27" s="586"/>
    </row>
    <row r="28" spans="1:4" x14ac:dyDescent="0.25">
      <c r="A28" s="421">
        <v>44309</v>
      </c>
      <c r="B28" s="435">
        <v>5070</v>
      </c>
      <c r="C28" s="537" t="s">
        <v>48</v>
      </c>
      <c r="D28" s="537" t="s">
        <v>48</v>
      </c>
    </row>
    <row r="29" spans="1:4" x14ac:dyDescent="0.25">
      <c r="A29" s="534">
        <v>44316</v>
      </c>
      <c r="B29" s="435">
        <v>5080</v>
      </c>
      <c r="C29" s="435">
        <v>10</v>
      </c>
      <c r="D29" s="435">
        <v>0</v>
      </c>
    </row>
    <row r="30" spans="1:4" x14ac:dyDescent="0.25">
      <c r="A30" s="421">
        <v>44323</v>
      </c>
      <c r="B30" s="435">
        <v>5080</v>
      </c>
      <c r="C30" s="435">
        <v>10</v>
      </c>
      <c r="D30" s="435">
        <v>0</v>
      </c>
    </row>
    <row r="31" spans="1:4" x14ac:dyDescent="0.25">
      <c r="A31" s="548">
        <v>44330</v>
      </c>
      <c r="B31" s="436">
        <v>5100</v>
      </c>
      <c r="C31" s="436">
        <v>10</v>
      </c>
      <c r="D31" s="436">
        <v>0</v>
      </c>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87" t="s">
        <v>289</v>
      </c>
      <c r="B45" s="585"/>
      <c r="C45" s="585"/>
      <c r="D45" s="586"/>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85" t="s">
        <v>384</v>
      </c>
      <c r="B57" s="585"/>
      <c r="C57" s="585"/>
      <c r="D57" s="586"/>
    </row>
    <row r="58" spans="1:5" x14ac:dyDescent="0.25">
      <c r="A58" s="443">
        <v>44310</v>
      </c>
      <c r="B58" s="437">
        <v>890</v>
      </c>
      <c r="C58" s="544" t="s">
        <v>48</v>
      </c>
      <c r="D58" s="445" t="s">
        <v>48</v>
      </c>
    </row>
    <row r="59" spans="1:5" x14ac:dyDescent="0.25">
      <c r="A59" s="443">
        <v>44316</v>
      </c>
      <c r="B59" s="435">
        <v>890</v>
      </c>
      <c r="C59" s="546">
        <v>10</v>
      </c>
      <c r="D59" s="547">
        <v>0</v>
      </c>
    </row>
    <row r="60" spans="1:5" x14ac:dyDescent="0.25">
      <c r="A60" s="443">
        <v>44323</v>
      </c>
      <c r="B60" s="435">
        <v>900</v>
      </c>
      <c r="C60" s="547">
        <v>10</v>
      </c>
      <c r="D60" s="546">
        <v>0</v>
      </c>
      <c r="E60" s="78"/>
    </row>
    <row r="61" spans="1:5" x14ac:dyDescent="0.25">
      <c r="A61" s="439">
        <v>44330</v>
      </c>
      <c r="B61" s="436">
        <v>910</v>
      </c>
      <c r="C61" s="545">
        <v>10</v>
      </c>
      <c r="D61" s="545">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92" t="s">
        <v>0</v>
      </c>
      <c r="B3" s="588" t="s">
        <v>4</v>
      </c>
      <c r="C3" s="589"/>
      <c r="D3" s="590"/>
      <c r="E3" s="591" t="s">
        <v>7</v>
      </c>
      <c r="F3" s="591"/>
      <c r="G3" s="591"/>
    </row>
    <row r="4" spans="1:19" x14ac:dyDescent="0.25">
      <c r="A4" s="593"/>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4" t="s">
        <v>172</v>
      </c>
      <c r="F33" s="594"/>
      <c r="G33" s="594"/>
      <c r="H33" s="594"/>
      <c r="I33" s="594"/>
      <c r="J33" s="594"/>
      <c r="K33" s="594"/>
      <c r="L33" s="594"/>
      <c r="M33" s="594"/>
      <c r="N33" s="594"/>
      <c r="O33" s="594"/>
      <c r="P33" s="594"/>
      <c r="Q33" s="594"/>
      <c r="R33" s="594"/>
      <c r="S33" s="594"/>
      <c r="T33" s="594"/>
      <c r="U33" s="594"/>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5" t="s">
        <v>5</v>
      </c>
      <c r="E31" s="595"/>
      <c r="F31" s="595"/>
      <c r="G31" s="595"/>
      <c r="H31" s="595"/>
      <c r="I31" s="595"/>
      <c r="J31" s="595"/>
      <c r="K31" s="595"/>
      <c r="L31" s="595"/>
      <c r="M31" s="595"/>
      <c r="N31" s="595"/>
    </row>
    <row r="32" spans="1:14" x14ac:dyDescent="0.25">
      <c r="A32" s="361">
        <v>43938</v>
      </c>
      <c r="B32" s="298">
        <v>184</v>
      </c>
      <c r="D32" s="595"/>
      <c r="E32" s="595"/>
      <c r="F32" s="595"/>
      <c r="G32" s="595"/>
      <c r="H32" s="595"/>
      <c r="I32" s="595"/>
      <c r="J32" s="595"/>
      <c r="K32" s="595"/>
      <c r="L32" s="595"/>
      <c r="M32" s="595"/>
      <c r="N32" s="595"/>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5" t="s">
        <v>82</v>
      </c>
      <c r="E34" s="595"/>
      <c r="F34" s="595"/>
      <c r="G34" s="595"/>
      <c r="H34" s="595"/>
      <c r="I34" s="595"/>
      <c r="J34" s="595"/>
      <c r="K34" s="595"/>
      <c r="L34" s="595"/>
      <c r="M34" s="595"/>
      <c r="N34" s="595"/>
    </row>
    <row r="35" spans="1:14" x14ac:dyDescent="0.25">
      <c r="A35" s="361">
        <v>43941</v>
      </c>
      <c r="B35" s="298">
        <v>167</v>
      </c>
      <c r="D35" s="595"/>
      <c r="E35" s="595"/>
      <c r="F35" s="595"/>
      <c r="G35" s="595"/>
      <c r="H35" s="595"/>
      <c r="I35" s="595"/>
      <c r="J35" s="595"/>
      <c r="K35" s="595"/>
      <c r="L35" s="595"/>
      <c r="M35" s="595"/>
      <c r="N35" s="595"/>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6" t="s">
        <v>115</v>
      </c>
      <c r="E37" s="596"/>
      <c r="F37" s="596"/>
      <c r="G37" s="596"/>
      <c r="H37" s="596"/>
      <c r="I37" s="596"/>
      <c r="J37" s="596"/>
      <c r="K37" s="596"/>
      <c r="L37" s="596"/>
      <c r="M37" s="596"/>
      <c r="N37" s="596"/>
    </row>
    <row r="38" spans="1:14" x14ac:dyDescent="0.25">
      <c r="A38" s="361">
        <v>43944</v>
      </c>
      <c r="B38" s="298">
        <v>136</v>
      </c>
      <c r="D38" s="596"/>
      <c r="E38" s="596"/>
      <c r="F38" s="596"/>
      <c r="G38" s="596"/>
      <c r="H38" s="596"/>
      <c r="I38" s="596"/>
      <c r="J38" s="596"/>
      <c r="K38" s="596"/>
      <c r="L38" s="596"/>
      <c r="M38" s="596"/>
      <c r="N38" s="596"/>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60"/>
  <sheetViews>
    <sheetView zoomScaleNormal="100" workbookViewId="0">
      <pane xSplit="1" ySplit="3" topLeftCell="B246"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5" x14ac:dyDescent="0.25">
      <c r="A241" s="126">
        <v>44322</v>
      </c>
      <c r="B241" s="440">
        <v>11</v>
      </c>
      <c r="C241" s="440">
        <v>58</v>
      </c>
      <c r="D241" s="440">
        <v>8</v>
      </c>
    </row>
    <row r="242" spans="1:5" x14ac:dyDescent="0.25">
      <c r="A242" s="126">
        <v>44323</v>
      </c>
      <c r="B242" s="440">
        <v>8</v>
      </c>
      <c r="C242" s="440">
        <v>68</v>
      </c>
      <c r="D242" s="440">
        <v>9</v>
      </c>
    </row>
    <row r="243" spans="1:5" x14ac:dyDescent="0.25">
      <c r="A243" s="126">
        <v>44324</v>
      </c>
      <c r="B243" s="440">
        <v>9</v>
      </c>
      <c r="C243" s="440">
        <v>64</v>
      </c>
      <c r="D243" s="440">
        <v>9</v>
      </c>
    </row>
    <row r="244" spans="1:5" x14ac:dyDescent="0.25">
      <c r="A244" s="126">
        <v>44325</v>
      </c>
      <c r="B244" s="440">
        <v>6</v>
      </c>
      <c r="C244" s="440">
        <v>65</v>
      </c>
      <c r="D244" s="440">
        <v>10</v>
      </c>
    </row>
    <row r="245" spans="1:5" x14ac:dyDescent="0.25">
      <c r="A245" s="126">
        <v>44326</v>
      </c>
      <c r="B245" s="440">
        <v>6</v>
      </c>
      <c r="C245" s="440">
        <v>72</v>
      </c>
      <c r="D245" s="440">
        <v>10</v>
      </c>
    </row>
    <row r="246" spans="1:5" x14ac:dyDescent="0.25">
      <c r="A246" s="126">
        <v>44327</v>
      </c>
      <c r="B246" s="440">
        <v>6</v>
      </c>
      <c r="C246" s="440">
        <v>69</v>
      </c>
      <c r="D246" s="440">
        <v>10</v>
      </c>
      <c r="E246" t="s">
        <v>395</v>
      </c>
    </row>
    <row r="247" spans="1:5" x14ac:dyDescent="0.25">
      <c r="A247" s="126">
        <v>44328</v>
      </c>
      <c r="B247" s="440">
        <v>6</v>
      </c>
      <c r="C247" s="440">
        <v>65</v>
      </c>
      <c r="D247" s="440">
        <v>8</v>
      </c>
    </row>
    <row r="248" spans="1:5" x14ac:dyDescent="0.25">
      <c r="A248" s="126">
        <v>44329</v>
      </c>
      <c r="B248" s="440">
        <v>4</v>
      </c>
      <c r="C248" s="440">
        <v>63</v>
      </c>
      <c r="D248" s="440">
        <v>9</v>
      </c>
    </row>
    <row r="249" spans="1:5" x14ac:dyDescent="0.25">
      <c r="A249" s="126">
        <v>44330</v>
      </c>
      <c r="B249" s="440">
        <v>3</v>
      </c>
      <c r="C249" s="440">
        <v>64</v>
      </c>
      <c r="D249" s="440">
        <v>7</v>
      </c>
    </row>
    <row r="250" spans="1:5" x14ac:dyDescent="0.25">
      <c r="A250" s="126">
        <v>44331</v>
      </c>
      <c r="B250" s="440">
        <v>2</v>
      </c>
      <c r="C250" s="440">
        <v>69</v>
      </c>
      <c r="D250" s="440">
        <v>7</v>
      </c>
    </row>
    <row r="251" spans="1:5" x14ac:dyDescent="0.25">
      <c r="A251" s="126">
        <v>44332</v>
      </c>
      <c r="B251" s="440">
        <v>3</v>
      </c>
      <c r="C251" s="440">
        <v>61</v>
      </c>
      <c r="D251" s="440">
        <v>7</v>
      </c>
    </row>
    <row r="252" spans="1:5" x14ac:dyDescent="0.25">
      <c r="A252" s="126">
        <v>44333</v>
      </c>
      <c r="B252" s="440">
        <v>3</v>
      </c>
      <c r="C252" s="440">
        <v>68</v>
      </c>
      <c r="D252" s="440">
        <v>7</v>
      </c>
    </row>
    <row r="253" spans="1:5" x14ac:dyDescent="0.25">
      <c r="A253" s="126">
        <v>44334</v>
      </c>
      <c r="B253" s="440">
        <v>4</v>
      </c>
      <c r="C253" s="440">
        <v>70</v>
      </c>
      <c r="D253" s="440">
        <v>7</v>
      </c>
    </row>
    <row r="254" spans="1:5" x14ac:dyDescent="0.25">
      <c r="A254" s="126">
        <v>44335</v>
      </c>
      <c r="B254" s="440">
        <v>4</v>
      </c>
      <c r="C254" s="440">
        <v>78</v>
      </c>
      <c r="D254" s="440">
        <v>7</v>
      </c>
    </row>
    <row r="255" spans="1:5" x14ac:dyDescent="0.25">
      <c r="A255" s="126">
        <v>44336</v>
      </c>
      <c r="B255" s="440">
        <v>5</v>
      </c>
      <c r="C255" s="440">
        <v>83</v>
      </c>
      <c r="D255" s="440">
        <v>7</v>
      </c>
    </row>
    <row r="256" spans="1:5" x14ac:dyDescent="0.25">
      <c r="A256" s="126">
        <v>44337</v>
      </c>
      <c r="B256" s="440">
        <v>4</v>
      </c>
      <c r="C256" s="440">
        <v>81</v>
      </c>
      <c r="D256" s="440">
        <v>7</v>
      </c>
    </row>
    <row r="257" spans="1:4" x14ac:dyDescent="0.25">
      <c r="A257" s="126">
        <v>44338</v>
      </c>
      <c r="B257" s="440">
        <v>6</v>
      </c>
      <c r="C257" s="440">
        <v>88</v>
      </c>
      <c r="D257" s="440">
        <v>6</v>
      </c>
    </row>
    <row r="258" spans="1:4" x14ac:dyDescent="0.25">
      <c r="A258" s="126">
        <v>44339</v>
      </c>
      <c r="B258" s="440">
        <v>6</v>
      </c>
      <c r="C258" s="440">
        <v>99</v>
      </c>
      <c r="D258" s="440">
        <v>6</v>
      </c>
    </row>
    <row r="259" spans="1:4" x14ac:dyDescent="0.25">
      <c r="A259" s="126">
        <v>44340</v>
      </c>
      <c r="B259" s="440">
        <v>5</v>
      </c>
      <c r="C259" s="440">
        <v>94</v>
      </c>
      <c r="D259" s="440">
        <v>6</v>
      </c>
    </row>
    <row r="260" spans="1:4" x14ac:dyDescent="0.25">
      <c r="A260" s="126">
        <v>44341</v>
      </c>
      <c r="B260" s="440">
        <v>6</v>
      </c>
      <c r="C260" s="440">
        <v>97</v>
      </c>
      <c r="D260" s="440">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7" t="s">
        <v>116</v>
      </c>
      <c r="C2" s="598"/>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601" t="s">
        <v>122</v>
      </c>
      <c r="F33" s="602">
        <v>2</v>
      </c>
      <c r="G33" s="230"/>
    </row>
    <row r="34" spans="1:7" x14ac:dyDescent="0.25">
      <c r="A34" s="247">
        <v>44040</v>
      </c>
      <c r="B34" s="249" t="s">
        <v>48</v>
      </c>
      <c r="C34" s="250" t="s">
        <v>48</v>
      </c>
      <c r="D34" s="233"/>
      <c r="E34" s="599"/>
      <c r="F34" s="603"/>
      <c r="G34" s="230"/>
    </row>
    <row r="35" spans="1:7" x14ac:dyDescent="0.25">
      <c r="A35" s="247">
        <v>44041</v>
      </c>
      <c r="B35" s="234">
        <v>66</v>
      </c>
      <c r="C35" s="253">
        <v>0.06</v>
      </c>
      <c r="D35" s="254"/>
      <c r="E35" s="599"/>
      <c r="F35" s="603"/>
      <c r="G35" s="230"/>
    </row>
    <row r="36" spans="1:7" x14ac:dyDescent="0.25">
      <c r="A36" s="247">
        <v>44042</v>
      </c>
      <c r="B36" s="249" t="s">
        <v>48</v>
      </c>
      <c r="C36" s="250" t="s">
        <v>48</v>
      </c>
      <c r="D36" s="254"/>
      <c r="E36" s="599"/>
      <c r="F36" s="603"/>
      <c r="G36" s="230"/>
    </row>
    <row r="37" spans="1:7" x14ac:dyDescent="0.25">
      <c r="A37" s="247">
        <v>44043</v>
      </c>
      <c r="B37" s="249" t="s">
        <v>48</v>
      </c>
      <c r="C37" s="250" t="s">
        <v>48</v>
      </c>
      <c r="D37" s="254"/>
      <c r="E37" s="599"/>
      <c r="F37" s="603"/>
      <c r="G37" s="230"/>
    </row>
    <row r="38" spans="1:7" x14ac:dyDescent="0.25">
      <c r="A38" s="247">
        <v>44044</v>
      </c>
      <c r="B38" s="249" t="s">
        <v>48</v>
      </c>
      <c r="C38" s="250" t="s">
        <v>48</v>
      </c>
      <c r="D38" s="254"/>
      <c r="E38" s="599"/>
      <c r="F38" s="603"/>
      <c r="G38" s="230"/>
    </row>
    <row r="39" spans="1:7" x14ac:dyDescent="0.25">
      <c r="A39" s="247">
        <v>44045</v>
      </c>
      <c r="B39" s="249" t="s">
        <v>48</v>
      </c>
      <c r="C39" s="250" t="s">
        <v>48</v>
      </c>
      <c r="D39" s="254"/>
      <c r="E39" s="600"/>
      <c r="F39" s="604"/>
      <c r="G39" s="230"/>
    </row>
    <row r="40" spans="1:7" x14ac:dyDescent="0.25">
      <c r="A40" s="247">
        <v>44046</v>
      </c>
      <c r="B40" s="249" t="s">
        <v>48</v>
      </c>
      <c r="C40" s="250" t="s">
        <v>48</v>
      </c>
      <c r="D40" s="254"/>
      <c r="E40" s="599" t="s">
        <v>121</v>
      </c>
      <c r="F40" s="605">
        <v>0</v>
      </c>
      <c r="G40" s="230"/>
    </row>
    <row r="41" spans="1:7" x14ac:dyDescent="0.25">
      <c r="A41" s="247">
        <v>44047</v>
      </c>
      <c r="B41" s="249" t="s">
        <v>48</v>
      </c>
      <c r="C41" s="250" t="s">
        <v>48</v>
      </c>
      <c r="D41" s="254"/>
      <c r="E41" s="599"/>
      <c r="F41" s="606"/>
      <c r="G41" s="230"/>
    </row>
    <row r="42" spans="1:7" x14ac:dyDescent="0.25">
      <c r="A42" s="247">
        <v>44048</v>
      </c>
      <c r="B42" s="234">
        <v>60</v>
      </c>
      <c r="C42" s="253">
        <v>0.06</v>
      </c>
      <c r="D42" s="254"/>
      <c r="E42" s="599"/>
      <c r="F42" s="606"/>
      <c r="G42" s="230"/>
    </row>
    <row r="43" spans="1:7" x14ac:dyDescent="0.25">
      <c r="A43" s="247">
        <v>44049</v>
      </c>
      <c r="B43" s="249" t="s">
        <v>48</v>
      </c>
      <c r="C43" s="250" t="s">
        <v>48</v>
      </c>
      <c r="E43" s="599"/>
      <c r="F43" s="606"/>
    </row>
    <row r="44" spans="1:7" x14ac:dyDescent="0.25">
      <c r="A44" s="247">
        <v>44050</v>
      </c>
      <c r="B44" s="249" t="s">
        <v>48</v>
      </c>
      <c r="C44" s="250" t="s">
        <v>48</v>
      </c>
      <c r="E44" s="599"/>
      <c r="F44" s="606"/>
    </row>
    <row r="45" spans="1:7" x14ac:dyDescent="0.25">
      <c r="A45" s="247">
        <v>44051</v>
      </c>
      <c r="B45" s="249" t="s">
        <v>48</v>
      </c>
      <c r="C45" s="250" t="s">
        <v>48</v>
      </c>
      <c r="E45" s="599"/>
      <c r="F45" s="606"/>
    </row>
    <row r="46" spans="1:7" x14ac:dyDescent="0.25">
      <c r="A46" s="247">
        <v>44052</v>
      </c>
      <c r="B46" s="249" t="s">
        <v>48</v>
      </c>
      <c r="C46" s="250" t="s">
        <v>48</v>
      </c>
      <c r="E46" s="600"/>
      <c r="F46" s="607"/>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8" t="s">
        <v>81</v>
      </c>
      <c r="G4" s="609"/>
      <c r="H4" s="609"/>
      <c r="I4" s="610"/>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11" t="s">
        <v>117</v>
      </c>
      <c r="G84" s="612"/>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13" t="s">
        <v>117</v>
      </c>
      <c r="C109" s="614"/>
      <c r="D109" s="615"/>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616" t="s">
        <v>0</v>
      </c>
      <c r="B3" s="618" t="s">
        <v>301</v>
      </c>
      <c r="C3" s="619"/>
      <c r="D3" s="619"/>
      <c r="E3" s="619"/>
      <c r="F3" s="620"/>
      <c r="G3" s="621" t="s">
        <v>302</v>
      </c>
      <c r="H3" s="622"/>
      <c r="I3" s="622"/>
      <c r="J3" s="622"/>
      <c r="K3" s="623"/>
      <c r="L3" s="624" t="s">
        <v>303</v>
      </c>
      <c r="M3" s="625"/>
      <c r="N3" s="626"/>
      <c r="O3" s="624" t="s">
        <v>304</v>
      </c>
      <c r="P3" s="625"/>
      <c r="Q3" s="626"/>
      <c r="R3" s="624" t="s">
        <v>305</v>
      </c>
      <c r="S3" s="625"/>
      <c r="T3" s="626"/>
      <c r="U3" s="624" t="s">
        <v>306</v>
      </c>
      <c r="V3" s="625"/>
      <c r="W3" s="626"/>
      <c r="X3" s="624" t="s">
        <v>307</v>
      </c>
      <c r="Y3" s="625"/>
      <c r="Z3" s="626"/>
      <c r="AA3" s="506"/>
      <c r="AB3" s="618" t="s">
        <v>300</v>
      </c>
      <c r="AC3" s="619"/>
      <c r="AD3" s="619"/>
      <c r="AE3" s="619"/>
      <c r="AF3" s="620"/>
      <c r="AG3" s="506"/>
      <c r="AH3" s="506"/>
    </row>
    <row r="4" spans="1:36" ht="78.75" customHeight="1" x14ac:dyDescent="0.25">
      <c r="A4" s="617"/>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616" t="s">
        <v>0</v>
      </c>
      <c r="B3" s="624" t="s">
        <v>269</v>
      </c>
      <c r="C3" s="625"/>
      <c r="D3" s="626"/>
      <c r="E3" s="624" t="s">
        <v>270</v>
      </c>
      <c r="F3" s="625"/>
      <c r="G3" s="626"/>
      <c r="H3" s="624" t="s">
        <v>271</v>
      </c>
      <c r="I3" s="625"/>
      <c r="J3" s="626"/>
      <c r="K3" s="624" t="s">
        <v>272</v>
      </c>
      <c r="L3" s="625"/>
      <c r="M3" s="626"/>
    </row>
    <row r="4" spans="1:15" s="502" customFormat="1" ht="78.75" customHeight="1" x14ac:dyDescent="0.25">
      <c r="A4" s="616"/>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1"/>
  <sheetViews>
    <sheetView showGridLines="0" zoomScaleNormal="100" workbookViewId="0">
      <pane xSplit="2" ySplit="3" topLeftCell="C38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6.42578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44335</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54"/>
  <sheetViews>
    <sheetView showGridLines="0" zoomScale="85" zoomScaleNormal="85" workbookViewId="0">
      <pane xSplit="1" ySplit="4" topLeftCell="B434"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69" t="s">
        <v>114</v>
      </c>
      <c r="L1" s="570"/>
      <c r="M1" s="570"/>
      <c r="N1" s="570"/>
      <c r="O1" s="570"/>
      <c r="P1" s="570"/>
      <c r="W1" s="22" t="s">
        <v>29</v>
      </c>
    </row>
    <row r="2" spans="1:27" x14ac:dyDescent="0.25">
      <c r="A2" s="2"/>
      <c r="I2" s="577" t="s">
        <v>187</v>
      </c>
      <c r="J2" s="578"/>
      <c r="Q2" s="382"/>
      <c r="R2" s="382"/>
    </row>
    <row r="3" spans="1:27" ht="48.75" customHeight="1" x14ac:dyDescent="0.25">
      <c r="A3" s="579" t="s">
        <v>30</v>
      </c>
      <c r="B3" s="581" t="s">
        <v>185</v>
      </c>
      <c r="C3" s="582"/>
      <c r="D3" s="582"/>
      <c r="E3" s="104" t="s">
        <v>184</v>
      </c>
      <c r="F3" s="573" t="s">
        <v>199</v>
      </c>
      <c r="G3" s="583" t="s">
        <v>186</v>
      </c>
      <c r="H3" s="583"/>
      <c r="I3" s="577"/>
      <c r="J3" s="578"/>
      <c r="K3" s="571" t="s">
        <v>188</v>
      </c>
      <c r="L3" s="574" t="s">
        <v>200</v>
      </c>
      <c r="M3" s="575" t="s">
        <v>201</v>
      </c>
      <c r="N3" s="576" t="s">
        <v>189</v>
      </c>
      <c r="O3" s="571" t="s">
        <v>183</v>
      </c>
      <c r="P3" s="572" t="s">
        <v>191</v>
      </c>
      <c r="Q3" s="575" t="s">
        <v>202</v>
      </c>
      <c r="R3" s="575" t="s">
        <v>203</v>
      </c>
      <c r="S3" s="576" t="s">
        <v>182</v>
      </c>
    </row>
    <row r="4" spans="1:27" ht="30.6" customHeight="1" x14ac:dyDescent="0.25">
      <c r="A4" s="580"/>
      <c r="B4" s="23" t="s">
        <v>18</v>
      </c>
      <c r="C4" s="24" t="s">
        <v>17</v>
      </c>
      <c r="D4" s="28" t="s">
        <v>3</v>
      </c>
      <c r="E4" s="99" t="s">
        <v>63</v>
      </c>
      <c r="F4" s="573"/>
      <c r="G4" s="98" t="s">
        <v>63</v>
      </c>
      <c r="H4" s="79" t="s">
        <v>64</v>
      </c>
      <c r="I4" s="80" t="s">
        <v>63</v>
      </c>
      <c r="J4" s="147" t="s">
        <v>64</v>
      </c>
      <c r="K4" s="571"/>
      <c r="L4" s="574"/>
      <c r="M4" s="575"/>
      <c r="N4" s="576"/>
      <c r="O4" s="571"/>
      <c r="P4" s="572"/>
      <c r="Q4" s="575"/>
      <c r="R4" s="575"/>
      <c r="S4" s="576"/>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50">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51"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50">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50">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50">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50">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50">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50">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64" customFormat="1" x14ac:dyDescent="0.25">
      <c r="A451" s="551">
        <v>44338</v>
      </c>
      <c r="B451" s="552">
        <v>1766886</v>
      </c>
      <c r="C451" s="552">
        <v>231652</v>
      </c>
      <c r="D451" s="553">
        <v>1998538</v>
      </c>
      <c r="E451" s="554">
        <v>370</v>
      </c>
      <c r="F451" s="375">
        <f t="shared" si="1329"/>
        <v>7.805907172995781E-2</v>
      </c>
      <c r="G451" s="552">
        <v>9447</v>
      </c>
      <c r="H451" s="553">
        <v>2863338</v>
      </c>
      <c r="I451" s="555">
        <v>12297</v>
      </c>
      <c r="J451" s="556">
        <v>3320938</v>
      </c>
      <c r="K451" s="557">
        <v>21744</v>
      </c>
      <c r="L451" s="558">
        <v>402</v>
      </c>
      <c r="M451" s="559">
        <f t="shared" ref="M451" si="1343">L451/K451</f>
        <v>1.84878587196468E-2</v>
      </c>
      <c r="N451" s="560">
        <f t="shared" ref="N451" si="1344">D451-D444</f>
        <v>31374</v>
      </c>
      <c r="O451" s="560">
        <f t="shared" ref="O451" si="1345">SUM(E445:E451)</f>
        <v>2331</v>
      </c>
      <c r="P451" s="561">
        <f t="shared" ref="P451" si="1346">SUM(K445:K451)</f>
        <v>145632</v>
      </c>
      <c r="Q451" s="561">
        <f t="shared" ref="Q451" si="1347">SUM(L445:L451)</f>
        <v>2534</v>
      </c>
      <c r="R451" s="562">
        <f t="shared" ref="R451" si="1348">Q451/P451</f>
        <v>1.7400021973192705E-2</v>
      </c>
      <c r="S451" s="563">
        <f t="shared" ref="S451" si="1349">P451/5463.3</f>
        <v>26.656416451595188</v>
      </c>
    </row>
    <row r="452" spans="1:21" s="413" customFormat="1" x14ac:dyDescent="0.25">
      <c r="A452" s="565">
        <v>44339</v>
      </c>
      <c r="B452" s="566">
        <v>1771311</v>
      </c>
      <c r="C452" s="566">
        <v>232030</v>
      </c>
      <c r="D452" s="112">
        <v>2003341</v>
      </c>
      <c r="E452" s="567">
        <v>378</v>
      </c>
      <c r="F452" s="568">
        <f t="shared" si="1329"/>
        <v>7.8700811992504685E-2</v>
      </c>
      <c r="G452" s="566">
        <v>9075</v>
      </c>
      <c r="H452" s="112">
        <v>2872413</v>
      </c>
      <c r="I452" s="75">
        <v>11927</v>
      </c>
      <c r="J452" s="73">
        <v>3332865</v>
      </c>
      <c r="K452" s="392">
        <v>21002</v>
      </c>
      <c r="L452" s="380">
        <v>410</v>
      </c>
      <c r="M452" s="450">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6">
        <v>1774610</v>
      </c>
      <c r="C453" s="566">
        <v>232343</v>
      </c>
      <c r="D453" s="112">
        <v>2006953</v>
      </c>
      <c r="E453" s="567">
        <v>313</v>
      </c>
      <c r="F453" s="568">
        <f t="shared" si="1329"/>
        <v>8.6655592469545961E-2</v>
      </c>
      <c r="G453" s="566">
        <v>4533</v>
      </c>
      <c r="H453" s="112">
        <v>2876946</v>
      </c>
      <c r="I453" s="75">
        <v>7644</v>
      </c>
      <c r="J453" s="73">
        <v>3340509</v>
      </c>
      <c r="K453" s="392">
        <v>12177</v>
      </c>
      <c r="L453" s="380">
        <v>341</v>
      </c>
      <c r="M453" s="450">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51" t="s">
        <v>400</v>
      </c>
    </row>
    <row r="454" spans="1:21" x14ac:dyDescent="0.25">
      <c r="A454" s="565">
        <v>44341</v>
      </c>
      <c r="B454" s="566">
        <v>1778113</v>
      </c>
      <c r="C454" s="566">
        <v>232661</v>
      </c>
      <c r="D454" s="112">
        <v>2010774</v>
      </c>
      <c r="E454" s="567">
        <v>318</v>
      </c>
      <c r="F454" s="568">
        <f t="shared" ref="F454" si="1364">E454/(D454-D453)</f>
        <v>8.3224286835906824E-2</v>
      </c>
      <c r="G454" s="566">
        <v>10448</v>
      </c>
      <c r="H454" s="112">
        <v>2887394</v>
      </c>
      <c r="I454" s="75">
        <v>6285</v>
      </c>
      <c r="J454" s="73">
        <v>3346794</v>
      </c>
      <c r="K454" s="392">
        <v>16733</v>
      </c>
      <c r="L454" s="380">
        <v>343</v>
      </c>
      <c r="M454" s="450">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2021-05-25T11:57:26Z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vA48848772</value>
    </field>
    <field name="Objective-Version">
      <value order="0">152.224</value>
    </field>
    <field name="Objective-VersionNumber">
      <value order="0">1439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2021-05-25T11:57:24Z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2021-05-25T11:57:26Z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vA48848772</vt:lpwstr>
  </property>
  <property fmtid="{D5CDD505-2E9C-101B-9397-08002B2CF9AE}" pid="16" name="Objective-Version">
    <vt:lpwstr>152.224</vt:lpwstr>
  </property>
  <property fmtid="{D5CDD505-2E9C-101B-9397-08002B2CF9AE}" pid="17" name="Objective-VersionNumber">
    <vt:r8>1439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